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thomas\Desktop\"/>
    </mc:Choice>
  </mc:AlternateContent>
  <bookViews>
    <workbookView xWindow="4395" yWindow="225" windowWidth="14175" windowHeight="9555"/>
  </bookViews>
  <sheets>
    <sheet name="Master Price Sheet " sheetId="2" r:id="rId1"/>
    <sheet name="Advanced Packages Only" sheetId="3" r:id="rId2"/>
  </sheets>
  <calcPr calcId="162913"/>
</workbook>
</file>

<file path=xl/calcChain.xml><?xml version="1.0" encoding="utf-8"?>
<calcChain xmlns="http://schemas.openxmlformats.org/spreadsheetml/2006/main">
  <c r="D50" i="3" l="1"/>
  <c r="D49" i="3"/>
  <c r="D48" i="3"/>
  <c r="D44" i="3"/>
  <c r="D43" i="3"/>
  <c r="D42" i="3"/>
  <c r="D38" i="3"/>
  <c r="D37" i="3"/>
  <c r="D36" i="3"/>
  <c r="D32" i="3"/>
  <c r="D31" i="3"/>
  <c r="D30" i="3"/>
  <c r="D25" i="3"/>
  <c r="D24" i="3"/>
  <c r="D23" i="3"/>
  <c r="D18" i="3"/>
  <c r="D17" i="3"/>
  <c r="D16" i="3"/>
  <c r="D6" i="3"/>
  <c r="D5" i="3"/>
  <c r="D4" i="3"/>
  <c r="D3" i="3"/>
  <c r="D87" i="2"/>
  <c r="D88" i="2"/>
  <c r="D89" i="2"/>
  <c r="D90" i="2"/>
  <c r="D91" i="2"/>
  <c r="D92" i="2"/>
  <c r="F92" i="2" s="1"/>
  <c r="D93" i="2"/>
  <c r="D94" i="2"/>
  <c r="D75" i="2"/>
  <c r="D76" i="2"/>
  <c r="D77" i="2"/>
  <c r="F77" i="2" s="1"/>
  <c r="D78" i="2"/>
  <c r="D79" i="2"/>
  <c r="D80" i="2"/>
  <c r="F80" i="2" s="1"/>
  <c r="D81" i="2"/>
  <c r="F81" i="2" s="1"/>
  <c r="D82" i="2"/>
  <c r="D63" i="2"/>
  <c r="D64" i="2"/>
  <c r="D65" i="2"/>
  <c r="D66" i="2"/>
  <c r="D67" i="2"/>
  <c r="D68" i="2"/>
  <c r="D69" i="2"/>
  <c r="D70" i="2"/>
  <c r="D51" i="2"/>
  <c r="D52" i="2"/>
  <c r="D53" i="2"/>
  <c r="D54" i="2"/>
  <c r="D55" i="2"/>
  <c r="D56" i="2"/>
  <c r="D57" i="2"/>
  <c r="D58" i="2"/>
  <c r="D38" i="2"/>
  <c r="D39" i="2"/>
  <c r="D40" i="2"/>
  <c r="D41" i="2"/>
  <c r="D42" i="2"/>
  <c r="D43" i="2"/>
  <c r="D44" i="2"/>
  <c r="D45" i="2"/>
  <c r="D25" i="2"/>
  <c r="D26" i="2"/>
  <c r="D27" i="2"/>
  <c r="D28" i="2"/>
  <c r="D29" i="2"/>
  <c r="D30" i="2"/>
  <c r="D31" i="2"/>
  <c r="D32" i="2"/>
  <c r="F45" i="2"/>
  <c r="F94" i="2"/>
  <c r="F93" i="2"/>
  <c r="F91" i="2"/>
  <c r="F90" i="2"/>
  <c r="F89" i="2"/>
  <c r="F82" i="2"/>
  <c r="F79" i="2"/>
  <c r="F78" i="2"/>
  <c r="D86" i="2"/>
  <c r="D74" i="2"/>
  <c r="D62" i="2"/>
  <c r="D50" i="2"/>
  <c r="D37" i="2"/>
  <c r="D24" i="2"/>
  <c r="D13" i="2"/>
  <c r="D14" i="2"/>
  <c r="D12" i="2"/>
  <c r="D10" i="2"/>
  <c r="D11" i="2"/>
  <c r="D9" i="2"/>
  <c r="D7" i="2"/>
  <c r="D8" i="2"/>
  <c r="D6" i="2"/>
  <c r="D4" i="2"/>
  <c r="D5" i="2"/>
  <c r="D3" i="2"/>
  <c r="F87" i="2" l="1"/>
  <c r="F88" i="2"/>
  <c r="F86" i="2"/>
  <c r="F75" i="2"/>
  <c r="F76" i="2"/>
  <c r="F74" i="2"/>
  <c r="F63" i="2"/>
  <c r="F64" i="2"/>
  <c r="F65" i="2"/>
  <c r="F66" i="2"/>
  <c r="F67" i="2"/>
  <c r="F68" i="2"/>
  <c r="F69" i="2"/>
  <c r="F70" i="2"/>
  <c r="F62" i="2"/>
  <c r="F51" i="2"/>
  <c r="F52" i="2"/>
  <c r="F53" i="2"/>
  <c r="F54" i="2"/>
  <c r="F55" i="2"/>
  <c r="F56" i="2"/>
  <c r="F57" i="2"/>
  <c r="F58" i="2"/>
  <c r="F50" i="2"/>
  <c r="F21" i="2"/>
  <c r="F22" i="2"/>
  <c r="F24" i="2"/>
  <c r="F25" i="2"/>
  <c r="F26" i="2"/>
  <c r="F37" i="2"/>
  <c r="F38" i="2"/>
  <c r="F39" i="2"/>
  <c r="F27" i="2"/>
  <c r="F28" i="2"/>
  <c r="F29" i="2"/>
  <c r="F40" i="2"/>
  <c r="F41" i="2"/>
  <c r="F42" i="2"/>
  <c r="F30" i="2"/>
  <c r="F31" i="2"/>
  <c r="F32" i="2"/>
  <c r="F43" i="2"/>
  <c r="F44" i="2"/>
  <c r="F98" i="2"/>
</calcChain>
</file>

<file path=xl/sharedStrings.xml><?xml version="1.0" encoding="utf-8"?>
<sst xmlns="http://schemas.openxmlformats.org/spreadsheetml/2006/main" count="337" uniqueCount="127">
  <si>
    <t>POS Codes</t>
  </si>
  <si>
    <t>Personal Training Packages</t>
  </si>
  <si>
    <t>Client Cost / Month</t>
  </si>
  <si>
    <t>Client Cost / Session</t>
  </si>
  <si>
    <t>Expires</t>
  </si>
  <si>
    <t>PT305</t>
  </si>
  <si>
    <t>Rx</t>
  </si>
  <si>
    <t>2 months</t>
  </si>
  <si>
    <t>PT306</t>
  </si>
  <si>
    <t>6 Session Expert PT</t>
  </si>
  <si>
    <t>PT308</t>
  </si>
  <si>
    <t>3 months</t>
  </si>
  <si>
    <t>PT309</t>
  </si>
  <si>
    <t>12 Session Expert PT</t>
  </si>
  <si>
    <t>PT314</t>
  </si>
  <si>
    <t>5 months</t>
  </si>
  <si>
    <t>PT315</t>
  </si>
  <si>
    <t>24 Session Expert PT</t>
  </si>
  <si>
    <t>PT317</t>
  </si>
  <si>
    <t>6 months</t>
  </si>
  <si>
    <t>PT318</t>
  </si>
  <si>
    <t>36 Session Expert PT</t>
  </si>
  <si>
    <t>PT501</t>
  </si>
  <si>
    <t xml:space="preserve">3 Months Team Training Unlimited </t>
  </si>
  <si>
    <t>Unlimited</t>
  </si>
  <si>
    <t>PT4001</t>
  </si>
  <si>
    <t xml:space="preserve">3 Months One on One Employee PT 30min </t>
  </si>
  <si>
    <t>PT4031</t>
  </si>
  <si>
    <t>PT4100</t>
  </si>
  <si>
    <t>PT4130</t>
  </si>
  <si>
    <t>PT4160</t>
  </si>
  <si>
    <t>PT4110</t>
  </si>
  <si>
    <t>3 Months One on One Expert PT 60min</t>
  </si>
  <si>
    <t>PT4140</t>
  </si>
  <si>
    <t>PT4170</t>
  </si>
  <si>
    <t>PT410</t>
  </si>
  <si>
    <t>PT413</t>
  </si>
  <si>
    <t>PT416</t>
  </si>
  <si>
    <t>PT411</t>
  </si>
  <si>
    <t>6 Months One on One Expert PT 60min</t>
  </si>
  <si>
    <t>PT414</t>
  </si>
  <si>
    <t>PT417</t>
  </si>
  <si>
    <t>Legacy Pricing Sheet</t>
  </si>
  <si>
    <t>6 Session Advanced PT</t>
  </si>
  <si>
    <t>12 Session Advanced PT</t>
  </si>
  <si>
    <t>24 Session Advanced PT</t>
  </si>
  <si>
    <t>36 Session Advanced PT</t>
  </si>
  <si>
    <t>3 Months One on One Advanced PT 60min</t>
  </si>
  <si>
    <t>6 Months One on One Advanced PT 60min</t>
  </si>
  <si>
    <t>Sessions / week</t>
  </si>
  <si>
    <t>6 Session Master PT</t>
  </si>
  <si>
    <t>12 Session Master PT</t>
  </si>
  <si>
    <t>24 Session Master PT</t>
  </si>
  <si>
    <t>36 Session Master PT</t>
  </si>
  <si>
    <t>PT307</t>
  </si>
  <si>
    <t>PT310</t>
  </si>
  <si>
    <t>PT316</t>
  </si>
  <si>
    <t>PT319</t>
  </si>
  <si>
    <t>3 Months One on One Master PT 60min</t>
  </si>
  <si>
    <t>PT4120</t>
  </si>
  <si>
    <t>PT4150</t>
  </si>
  <si>
    <t>PT4180</t>
  </si>
  <si>
    <t>6 Months One on One Master PT 60min</t>
  </si>
  <si>
    <t>PT412</t>
  </si>
  <si>
    <t>PT415</t>
  </si>
  <si>
    <t>PT418</t>
  </si>
  <si>
    <t>3 Months One on One Advanced PT 30min</t>
  </si>
  <si>
    <t>3 Months One on One Expert PT 30min</t>
  </si>
  <si>
    <t>3 Months One on One Master PT 30min</t>
  </si>
  <si>
    <t>PT333</t>
  </si>
  <si>
    <t>1 Session PT (Employee)</t>
  </si>
  <si>
    <t>1 month</t>
  </si>
  <si>
    <t>N/A</t>
  </si>
  <si>
    <t>PT4000</t>
  </si>
  <si>
    <t>PT4030</t>
  </si>
  <si>
    <t>PT4060</t>
  </si>
  <si>
    <t>PT4010</t>
  </si>
  <si>
    <t>PT4020</t>
  </si>
  <si>
    <t>PT4040</t>
  </si>
  <si>
    <t>PT4070</t>
  </si>
  <si>
    <t>PT4050</t>
  </si>
  <si>
    <t>PT4080</t>
  </si>
  <si>
    <t>Contract Value</t>
  </si>
  <si>
    <t>Team Training</t>
  </si>
  <si>
    <t>Contact Value</t>
  </si>
  <si>
    <t>6 Months One on One Advanced PT 30min</t>
  </si>
  <si>
    <t>6 Months One on One Expert PT 30min</t>
  </si>
  <si>
    <t>6 Months One on One Master PT 30min</t>
  </si>
  <si>
    <t>PT400</t>
  </si>
  <si>
    <t>PT403</t>
  </si>
  <si>
    <t>PT406</t>
  </si>
  <si>
    <t>PT401</t>
  </si>
  <si>
    <t>PT404</t>
  </si>
  <si>
    <t>PT402</t>
  </si>
  <si>
    <t>PT405</t>
  </si>
  <si>
    <t>PT408</t>
  </si>
  <si>
    <t>PT407</t>
  </si>
  <si>
    <t>6 Month EFT Pricing Sheet - 30 Minute Sessions</t>
  </si>
  <si>
    <t>3 Month EFT Pricing Sheet - 30 Minute Sessions</t>
  </si>
  <si>
    <t>3 Month EFT Pricing Sheet - 60 Minute Sessions</t>
  </si>
  <si>
    <t>6 Month EFT Pricing Sheet - 60 Minute Sessions</t>
  </si>
  <si>
    <t>12 Month EFT Pricing Sheet - 30 Minute Sessions</t>
  </si>
  <si>
    <t>12 Month EFT Pricing Sheet - 60 Minute Sessions</t>
  </si>
  <si>
    <t>12 Months One on One Advanced PT 30min</t>
  </si>
  <si>
    <t>12 Months One on One Advanced PT 60min</t>
  </si>
  <si>
    <t>PT40000</t>
  </si>
  <si>
    <t>PT40300</t>
  </si>
  <si>
    <t>PT40600</t>
  </si>
  <si>
    <t>PT41000</t>
  </si>
  <si>
    <t>PT41300</t>
  </si>
  <si>
    <t>PT41600</t>
  </si>
  <si>
    <t>12 Months One on One Expert PT 30min</t>
  </si>
  <si>
    <t>12 Months One on One Master PT 30min</t>
  </si>
  <si>
    <t>12 Months One on One Expert PT 60min</t>
  </si>
  <si>
    <t>12 Months One on One Master PT 60min</t>
  </si>
  <si>
    <t>PT40100</t>
  </si>
  <si>
    <t>PT40400</t>
  </si>
  <si>
    <t>PT40700</t>
  </si>
  <si>
    <t>PT40200</t>
  </si>
  <si>
    <t>PT40500</t>
  </si>
  <si>
    <t>PT40800</t>
  </si>
  <si>
    <t>PT41100</t>
  </si>
  <si>
    <t>PT41400</t>
  </si>
  <si>
    <t>PT41700</t>
  </si>
  <si>
    <t>PT41200</t>
  </si>
  <si>
    <t>PT41500</t>
  </si>
  <si>
    <t>PT41800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</si>
</sst>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5" fillId="0" borderId="0" xfId="3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4" fillId="0" borderId="0" xfId="0" applyFont="1" applyAlignment="1"/>
    <xf numFmtId="0" fontId="1" fillId="0" borderId="0" xfId="0" applyFont="1" applyAlignment="1"/>
    <xf numFmtId="0" fontId="1" fillId="0" borderId="0" xfId="0" applyFont="1" applyBorder="1" applyAlignment="1"/>
    <xf numFmtId="0" fontId="5" fillId="0" borderId="0" xfId="3" applyFont="1" applyFill="1" applyBorder="1" applyAlignment="1"/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5" fillId="0" borderId="0" xfId="3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164" fontId="1" fillId="2" borderId="2" xfId="1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5" fillId="3" borderId="5" xfId="3" applyFont="1" applyFill="1" applyBorder="1" applyAlignment="1"/>
    <xf numFmtId="0" fontId="5" fillId="3" borderId="5" xfId="3" applyFont="1" applyFill="1" applyBorder="1" applyAlignment="1">
      <alignment horizontal="center" wrapText="1"/>
    </xf>
    <xf numFmtId="164" fontId="5" fillId="3" borderId="5" xfId="2" applyNumberFormat="1" applyFont="1" applyFill="1" applyBorder="1" applyAlignment="1">
      <alignment horizontal="center"/>
    </xf>
    <xf numFmtId="164" fontId="1" fillId="3" borderId="6" xfId="1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8" xfId="3" applyFont="1" applyFill="1" applyBorder="1" applyAlignment="1"/>
    <xf numFmtId="0" fontId="5" fillId="3" borderId="8" xfId="3" applyFont="1" applyFill="1" applyBorder="1" applyAlignment="1">
      <alignment horizontal="center" wrapText="1"/>
    </xf>
    <xf numFmtId="164" fontId="5" fillId="3" borderId="8" xfId="2" applyNumberFormat="1" applyFont="1" applyFill="1" applyBorder="1" applyAlignment="1">
      <alignment horizontal="center"/>
    </xf>
    <xf numFmtId="164" fontId="1" fillId="3" borderId="9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0" fontId="1" fillId="0" borderId="0" xfId="0" applyFont="1" applyFill="1"/>
    <xf numFmtId="0" fontId="7" fillId="0" borderId="0" xfId="3" applyFont="1" applyFill="1" applyBorder="1" applyAlignment="1">
      <alignment horizontal="left"/>
    </xf>
    <xf numFmtId="0" fontId="6" fillId="0" borderId="0" xfId="0" applyFont="1" applyFill="1" applyAlignment="1">
      <alignment horizontal="left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98"/>
  <sheetViews>
    <sheetView tabSelected="1" zoomScaleNormal="100" workbookViewId="0">
      <selection sqref="A1:F1"/>
    </sheetView>
  </sheetViews>
  <sheetFormatPr defaultRowHeight="12.75" x14ac:dyDescent="0.2"/>
  <cols>
    <col min="1" max="1" width="11.140625" style="9" bestFit="1" customWidth="1"/>
    <col min="2" max="2" width="38.140625" style="12" bestFit="1" customWidth="1"/>
    <col min="3" max="3" width="15.5703125" style="24" customWidth="1"/>
    <col min="4" max="4" width="18.28515625" style="16" bestFit="1" customWidth="1"/>
    <col min="5" max="5" width="19.7109375" style="16" bestFit="1" customWidth="1"/>
    <col min="6" max="6" width="14.5703125" style="4" bestFit="1" customWidth="1"/>
    <col min="7" max="16384" width="9.140625" style="5"/>
  </cols>
  <sheetData>
    <row r="1" spans="1:6" ht="18" x14ac:dyDescent="0.25">
      <c r="A1" s="44" t="s">
        <v>42</v>
      </c>
      <c r="B1" s="44"/>
      <c r="C1" s="44"/>
      <c r="D1" s="44"/>
      <c r="E1" s="44"/>
      <c r="F1" s="44"/>
    </row>
    <row r="2" spans="1:6" s="3" customFormat="1" x14ac:dyDescent="0.2">
      <c r="A2" s="9" t="s">
        <v>0</v>
      </c>
      <c r="B2" s="11" t="s">
        <v>1</v>
      </c>
      <c r="C2" s="23" t="s">
        <v>49</v>
      </c>
      <c r="D2" s="15" t="s">
        <v>2</v>
      </c>
      <c r="E2" s="15" t="s">
        <v>3</v>
      </c>
      <c r="F2" s="2" t="s">
        <v>4</v>
      </c>
    </row>
    <row r="3" spans="1:6" s="3" customFormat="1" x14ac:dyDescent="0.2">
      <c r="A3" s="10" t="s">
        <v>5</v>
      </c>
      <c r="B3" s="12" t="s">
        <v>43</v>
      </c>
      <c r="C3" s="24" t="s">
        <v>6</v>
      </c>
      <c r="D3" s="17">
        <f>E3*6</f>
        <v>450</v>
      </c>
      <c r="E3" s="17">
        <v>75</v>
      </c>
      <c r="F3" s="4" t="s">
        <v>7</v>
      </c>
    </row>
    <row r="4" spans="1:6" s="3" customFormat="1" x14ac:dyDescent="0.2">
      <c r="A4" s="10" t="s">
        <v>8</v>
      </c>
      <c r="B4" s="12" t="s">
        <v>9</v>
      </c>
      <c r="C4" s="24" t="s">
        <v>6</v>
      </c>
      <c r="D4" s="17">
        <f t="shared" ref="D4:D5" si="0">E4*6</f>
        <v>510</v>
      </c>
      <c r="E4" s="17">
        <v>85</v>
      </c>
      <c r="F4" s="4" t="s">
        <v>7</v>
      </c>
    </row>
    <row r="5" spans="1:6" s="3" customFormat="1" x14ac:dyDescent="0.2">
      <c r="A5" s="10" t="s">
        <v>54</v>
      </c>
      <c r="B5" s="12" t="s">
        <v>50</v>
      </c>
      <c r="C5" s="24" t="s">
        <v>6</v>
      </c>
      <c r="D5" s="17">
        <f t="shared" si="0"/>
        <v>570</v>
      </c>
      <c r="E5" s="17">
        <v>95</v>
      </c>
      <c r="F5" s="4" t="s">
        <v>7</v>
      </c>
    </row>
    <row r="6" spans="1:6" s="7" customFormat="1" x14ac:dyDescent="0.2">
      <c r="A6" s="8" t="s">
        <v>10</v>
      </c>
      <c r="B6" s="13" t="s">
        <v>44</v>
      </c>
      <c r="C6" s="24" t="s">
        <v>6</v>
      </c>
      <c r="D6" s="17">
        <f>E6*12</f>
        <v>840</v>
      </c>
      <c r="E6" s="18">
        <v>70</v>
      </c>
      <c r="F6" s="21" t="s">
        <v>11</v>
      </c>
    </row>
    <row r="7" spans="1:6" x14ac:dyDescent="0.2">
      <c r="A7" s="10" t="s">
        <v>12</v>
      </c>
      <c r="B7" s="12" t="s">
        <v>13</v>
      </c>
      <c r="C7" s="24" t="s">
        <v>6</v>
      </c>
      <c r="D7" s="17">
        <f t="shared" ref="D7:D8" si="1">E7*12</f>
        <v>960</v>
      </c>
      <c r="E7" s="19">
        <v>80</v>
      </c>
      <c r="F7" s="21" t="s">
        <v>11</v>
      </c>
    </row>
    <row r="8" spans="1:6" x14ac:dyDescent="0.2">
      <c r="A8" s="10" t="s">
        <v>55</v>
      </c>
      <c r="B8" s="12" t="s">
        <v>51</v>
      </c>
      <c r="C8" s="24" t="s">
        <v>6</v>
      </c>
      <c r="D8" s="17">
        <f t="shared" si="1"/>
        <v>1080</v>
      </c>
      <c r="E8" s="19">
        <v>90</v>
      </c>
      <c r="F8" s="21" t="s">
        <v>11</v>
      </c>
    </row>
    <row r="9" spans="1:6" x14ac:dyDescent="0.2">
      <c r="A9" s="10" t="s">
        <v>14</v>
      </c>
      <c r="B9" s="12" t="s">
        <v>45</v>
      </c>
      <c r="C9" s="24" t="s">
        <v>6</v>
      </c>
      <c r="D9" s="17">
        <f>E9*24</f>
        <v>1560</v>
      </c>
      <c r="E9" s="19">
        <v>65</v>
      </c>
      <c r="F9" s="6" t="s">
        <v>15</v>
      </c>
    </row>
    <row r="10" spans="1:6" x14ac:dyDescent="0.2">
      <c r="A10" s="10" t="s">
        <v>16</v>
      </c>
      <c r="B10" s="12" t="s">
        <v>17</v>
      </c>
      <c r="C10" s="24" t="s">
        <v>6</v>
      </c>
      <c r="D10" s="17">
        <f t="shared" ref="D10:D11" si="2">E10*24</f>
        <v>1800</v>
      </c>
      <c r="E10" s="19">
        <v>75</v>
      </c>
      <c r="F10" s="6" t="s">
        <v>15</v>
      </c>
    </row>
    <row r="11" spans="1:6" x14ac:dyDescent="0.2">
      <c r="A11" s="10" t="s">
        <v>56</v>
      </c>
      <c r="B11" s="12" t="s">
        <v>52</v>
      </c>
      <c r="C11" s="24" t="s">
        <v>6</v>
      </c>
      <c r="D11" s="17">
        <f t="shared" si="2"/>
        <v>2040</v>
      </c>
      <c r="E11" s="19">
        <v>85</v>
      </c>
      <c r="F11" s="6" t="s">
        <v>15</v>
      </c>
    </row>
    <row r="12" spans="1:6" x14ac:dyDescent="0.2">
      <c r="A12" s="10" t="s">
        <v>18</v>
      </c>
      <c r="B12" s="12" t="s">
        <v>46</v>
      </c>
      <c r="C12" s="24" t="s">
        <v>6</v>
      </c>
      <c r="D12" s="17">
        <f>E12*36</f>
        <v>2232</v>
      </c>
      <c r="E12" s="19">
        <v>62</v>
      </c>
      <c r="F12" s="22" t="s">
        <v>19</v>
      </c>
    </row>
    <row r="13" spans="1:6" x14ac:dyDescent="0.2">
      <c r="A13" s="10" t="s">
        <v>20</v>
      </c>
      <c r="B13" s="12" t="s">
        <v>21</v>
      </c>
      <c r="C13" s="24" t="s">
        <v>6</v>
      </c>
      <c r="D13" s="17">
        <f t="shared" ref="D13:D14" si="3">E13*36</f>
        <v>2592</v>
      </c>
      <c r="E13" s="19">
        <v>72</v>
      </c>
      <c r="F13" s="22" t="s">
        <v>19</v>
      </c>
    </row>
    <row r="14" spans="1:6" x14ac:dyDescent="0.2">
      <c r="A14" s="10" t="s">
        <v>57</v>
      </c>
      <c r="B14" s="12" t="s">
        <v>53</v>
      </c>
      <c r="C14" s="24" t="s">
        <v>6</v>
      </c>
      <c r="D14" s="17">
        <f t="shared" si="3"/>
        <v>2952</v>
      </c>
      <c r="E14" s="19">
        <v>82</v>
      </c>
      <c r="F14" s="22" t="s">
        <v>19</v>
      </c>
    </row>
    <row r="15" spans="1:6" x14ac:dyDescent="0.2">
      <c r="A15" s="10"/>
      <c r="D15" s="19"/>
      <c r="E15" s="19"/>
      <c r="F15" s="22"/>
    </row>
    <row r="16" spans="1:6" x14ac:dyDescent="0.2">
      <c r="A16" s="10" t="s">
        <v>69</v>
      </c>
      <c r="B16" s="12" t="s">
        <v>70</v>
      </c>
      <c r="C16" s="24" t="s">
        <v>72</v>
      </c>
      <c r="D16" s="19" t="s">
        <v>72</v>
      </c>
      <c r="E16" s="16">
        <v>35</v>
      </c>
      <c r="F16" s="6" t="s">
        <v>71</v>
      </c>
    </row>
    <row r="17" spans="1:6" x14ac:dyDescent="0.2">
      <c r="A17" s="10"/>
      <c r="D17" s="19"/>
      <c r="F17" s="6"/>
    </row>
    <row r="18" spans="1:6" x14ac:dyDescent="0.2">
      <c r="A18" s="10"/>
      <c r="D18" s="19"/>
      <c r="F18" s="6"/>
    </row>
    <row r="19" spans="1:6" ht="18" x14ac:dyDescent="0.25">
      <c r="A19" s="44" t="s">
        <v>98</v>
      </c>
      <c r="B19" s="44"/>
      <c r="C19" s="44"/>
      <c r="D19" s="44"/>
      <c r="E19" s="44"/>
      <c r="F19" s="44"/>
    </row>
    <row r="20" spans="1:6" s="3" customFormat="1" ht="13.5" thickBot="1" x14ac:dyDescent="0.25">
      <c r="A20" s="9" t="s">
        <v>0</v>
      </c>
      <c r="B20" s="11" t="s">
        <v>1</v>
      </c>
      <c r="C20" s="23" t="s">
        <v>49</v>
      </c>
      <c r="D20" s="15" t="s">
        <v>2</v>
      </c>
      <c r="E20" s="15" t="s">
        <v>3</v>
      </c>
      <c r="F20" s="2" t="s">
        <v>82</v>
      </c>
    </row>
    <row r="21" spans="1:6" x14ac:dyDescent="0.2">
      <c r="A21" s="31" t="s">
        <v>25</v>
      </c>
      <c r="B21" s="32" t="s">
        <v>26</v>
      </c>
      <c r="C21" s="33">
        <v>1</v>
      </c>
      <c r="D21" s="34">
        <v>112</v>
      </c>
      <c r="E21" s="35">
        <v>28</v>
      </c>
      <c r="F21" s="18">
        <f t="shared" ref="F21:F32" si="4">SUM(D21*3)</f>
        <v>336</v>
      </c>
    </row>
    <row r="22" spans="1:6" ht="13.5" thickBot="1" x14ac:dyDescent="0.25">
      <c r="A22" s="36" t="s">
        <v>27</v>
      </c>
      <c r="B22" s="37" t="s">
        <v>26</v>
      </c>
      <c r="C22" s="38">
        <v>2</v>
      </c>
      <c r="D22" s="39">
        <v>184</v>
      </c>
      <c r="E22" s="40">
        <v>23</v>
      </c>
      <c r="F22" s="18">
        <f t="shared" si="4"/>
        <v>552</v>
      </c>
    </row>
    <row r="23" spans="1:6" s="42" customFormat="1" x14ac:dyDescent="0.2">
      <c r="A23" s="8"/>
      <c r="B23" s="14"/>
      <c r="C23" s="25"/>
      <c r="D23" s="20"/>
      <c r="E23" s="41"/>
      <c r="F23" s="18"/>
    </row>
    <row r="24" spans="1:6" x14ac:dyDescent="0.2">
      <c r="A24" s="1" t="s">
        <v>73</v>
      </c>
      <c r="B24" s="14" t="s">
        <v>66</v>
      </c>
      <c r="C24" s="25">
        <v>1</v>
      </c>
      <c r="D24" s="16">
        <f>SUM(E24*C24)*4</f>
        <v>188</v>
      </c>
      <c r="E24" s="20">
        <v>47</v>
      </c>
      <c r="F24" s="18">
        <f t="shared" si="4"/>
        <v>564</v>
      </c>
    </row>
    <row r="25" spans="1:6" x14ac:dyDescent="0.2">
      <c r="A25" s="1" t="s">
        <v>74</v>
      </c>
      <c r="B25" s="14" t="s">
        <v>66</v>
      </c>
      <c r="C25" s="25">
        <v>2</v>
      </c>
      <c r="D25" s="16">
        <f t="shared" ref="D25:D32" si="5">SUM(E25*C25)*4</f>
        <v>352</v>
      </c>
      <c r="E25" s="20">
        <v>44</v>
      </c>
      <c r="F25" s="18">
        <f t="shared" si="4"/>
        <v>1056</v>
      </c>
    </row>
    <row r="26" spans="1:6" x14ac:dyDescent="0.2">
      <c r="A26" s="1" t="s">
        <v>75</v>
      </c>
      <c r="B26" s="14" t="s">
        <v>66</v>
      </c>
      <c r="C26" s="25">
        <v>3</v>
      </c>
      <c r="D26" s="16">
        <f t="shared" si="5"/>
        <v>492</v>
      </c>
      <c r="E26" s="20">
        <v>41</v>
      </c>
      <c r="F26" s="18">
        <f t="shared" si="4"/>
        <v>1476</v>
      </c>
    </row>
    <row r="27" spans="1:6" x14ac:dyDescent="0.2">
      <c r="A27" s="1" t="s">
        <v>76</v>
      </c>
      <c r="B27" s="14" t="s">
        <v>67</v>
      </c>
      <c r="C27" s="25">
        <v>1</v>
      </c>
      <c r="D27" s="16">
        <f t="shared" si="5"/>
        <v>208</v>
      </c>
      <c r="E27" s="20">
        <v>52</v>
      </c>
      <c r="F27" s="18">
        <f t="shared" si="4"/>
        <v>624</v>
      </c>
    </row>
    <row r="28" spans="1:6" x14ac:dyDescent="0.2">
      <c r="A28" s="1" t="s">
        <v>78</v>
      </c>
      <c r="B28" s="14" t="s">
        <v>67</v>
      </c>
      <c r="C28" s="25">
        <v>2</v>
      </c>
      <c r="D28" s="16">
        <f t="shared" si="5"/>
        <v>392</v>
      </c>
      <c r="E28" s="20">
        <v>49</v>
      </c>
      <c r="F28" s="18">
        <f t="shared" si="4"/>
        <v>1176</v>
      </c>
    </row>
    <row r="29" spans="1:6" x14ac:dyDescent="0.2">
      <c r="A29" s="1" t="s">
        <v>79</v>
      </c>
      <c r="B29" s="14" t="s">
        <v>67</v>
      </c>
      <c r="C29" s="25">
        <v>3</v>
      </c>
      <c r="D29" s="16">
        <f t="shared" si="5"/>
        <v>552</v>
      </c>
      <c r="E29" s="20">
        <v>46</v>
      </c>
      <c r="F29" s="18">
        <f t="shared" si="4"/>
        <v>1656</v>
      </c>
    </row>
    <row r="30" spans="1:6" x14ac:dyDescent="0.2">
      <c r="A30" s="1" t="s">
        <v>77</v>
      </c>
      <c r="B30" s="14" t="s">
        <v>68</v>
      </c>
      <c r="C30" s="25">
        <v>1</v>
      </c>
      <c r="D30" s="16">
        <f t="shared" si="5"/>
        <v>228</v>
      </c>
      <c r="E30" s="20">
        <v>57</v>
      </c>
      <c r="F30" s="18">
        <f t="shared" si="4"/>
        <v>684</v>
      </c>
    </row>
    <row r="31" spans="1:6" x14ac:dyDescent="0.2">
      <c r="A31" s="1" t="s">
        <v>80</v>
      </c>
      <c r="B31" s="14" t="s">
        <v>68</v>
      </c>
      <c r="C31" s="25">
        <v>2</v>
      </c>
      <c r="D31" s="16">
        <f t="shared" si="5"/>
        <v>432</v>
      </c>
      <c r="E31" s="20">
        <v>54</v>
      </c>
      <c r="F31" s="18">
        <f t="shared" si="4"/>
        <v>1296</v>
      </c>
    </row>
    <row r="32" spans="1:6" x14ac:dyDescent="0.2">
      <c r="A32" s="1" t="s">
        <v>81</v>
      </c>
      <c r="B32" s="14" t="s">
        <v>68</v>
      </c>
      <c r="C32" s="25">
        <v>3</v>
      </c>
      <c r="D32" s="16">
        <f t="shared" si="5"/>
        <v>612</v>
      </c>
      <c r="E32" s="20">
        <v>51</v>
      </c>
      <c r="F32" s="18">
        <f t="shared" si="4"/>
        <v>1836</v>
      </c>
    </row>
    <row r="33" spans="1:6" x14ac:dyDescent="0.2">
      <c r="A33" s="1"/>
      <c r="B33" s="14"/>
      <c r="C33" s="25"/>
      <c r="E33" s="20"/>
      <c r="F33" s="18"/>
    </row>
    <row r="34" spans="1:6" x14ac:dyDescent="0.2">
      <c r="A34" s="1"/>
      <c r="B34" s="14"/>
      <c r="C34" s="25"/>
      <c r="E34" s="20"/>
      <c r="F34" s="18"/>
    </row>
    <row r="35" spans="1:6" ht="18" x14ac:dyDescent="0.25">
      <c r="A35" s="44" t="s">
        <v>99</v>
      </c>
      <c r="B35" s="44"/>
      <c r="C35" s="44"/>
      <c r="D35" s="44"/>
      <c r="E35" s="44"/>
      <c r="F35" s="44"/>
    </row>
    <row r="36" spans="1:6" x14ac:dyDescent="0.2">
      <c r="A36" s="9" t="s">
        <v>0</v>
      </c>
      <c r="B36" s="11" t="s">
        <v>1</v>
      </c>
      <c r="C36" s="23" t="s">
        <v>49</v>
      </c>
      <c r="D36" s="15" t="s">
        <v>2</v>
      </c>
      <c r="E36" s="15" t="s">
        <v>3</v>
      </c>
      <c r="F36" s="2" t="s">
        <v>82</v>
      </c>
    </row>
    <row r="37" spans="1:6" x14ac:dyDescent="0.2">
      <c r="A37" s="1" t="s">
        <v>28</v>
      </c>
      <c r="B37" s="14" t="s">
        <v>47</v>
      </c>
      <c r="C37" s="25">
        <v>1</v>
      </c>
      <c r="D37" s="16">
        <f>SUM(E37*C37)*4</f>
        <v>292</v>
      </c>
      <c r="E37" s="20">
        <v>73</v>
      </c>
      <c r="F37" s="18">
        <f t="shared" ref="F37:F44" si="6">SUM(D37*3)</f>
        <v>876</v>
      </c>
    </row>
    <row r="38" spans="1:6" x14ac:dyDescent="0.2">
      <c r="A38" s="1" t="s">
        <v>29</v>
      </c>
      <c r="B38" s="14" t="s">
        <v>47</v>
      </c>
      <c r="C38" s="25">
        <v>2</v>
      </c>
      <c r="D38" s="16">
        <f t="shared" ref="D38:D45" si="7">SUM(E38*C38)*4</f>
        <v>560</v>
      </c>
      <c r="E38" s="20">
        <v>70</v>
      </c>
      <c r="F38" s="18">
        <f t="shared" si="6"/>
        <v>1680</v>
      </c>
    </row>
    <row r="39" spans="1:6" x14ac:dyDescent="0.2">
      <c r="A39" s="1" t="s">
        <v>30</v>
      </c>
      <c r="B39" s="14" t="s">
        <v>47</v>
      </c>
      <c r="C39" s="25">
        <v>3</v>
      </c>
      <c r="D39" s="16">
        <f t="shared" si="7"/>
        <v>804</v>
      </c>
      <c r="E39" s="20">
        <v>67</v>
      </c>
      <c r="F39" s="18">
        <f t="shared" si="6"/>
        <v>2412</v>
      </c>
    </row>
    <row r="40" spans="1:6" x14ac:dyDescent="0.2">
      <c r="A40" s="1" t="s">
        <v>31</v>
      </c>
      <c r="B40" s="14" t="s">
        <v>32</v>
      </c>
      <c r="C40" s="25">
        <v>1</v>
      </c>
      <c r="D40" s="16">
        <f t="shared" si="7"/>
        <v>332</v>
      </c>
      <c r="E40" s="20">
        <v>83</v>
      </c>
      <c r="F40" s="18">
        <f t="shared" si="6"/>
        <v>996</v>
      </c>
    </row>
    <row r="41" spans="1:6" x14ac:dyDescent="0.2">
      <c r="A41" s="1" t="s">
        <v>33</v>
      </c>
      <c r="B41" s="14" t="s">
        <v>32</v>
      </c>
      <c r="C41" s="25">
        <v>2</v>
      </c>
      <c r="D41" s="16">
        <f t="shared" si="7"/>
        <v>640</v>
      </c>
      <c r="E41" s="20">
        <v>80</v>
      </c>
      <c r="F41" s="18">
        <f t="shared" si="6"/>
        <v>1920</v>
      </c>
    </row>
    <row r="42" spans="1:6" x14ac:dyDescent="0.2">
      <c r="A42" s="1" t="s">
        <v>34</v>
      </c>
      <c r="B42" s="14" t="s">
        <v>32</v>
      </c>
      <c r="C42" s="25">
        <v>3</v>
      </c>
      <c r="D42" s="16">
        <f t="shared" si="7"/>
        <v>924</v>
      </c>
      <c r="E42" s="20">
        <v>77</v>
      </c>
      <c r="F42" s="18">
        <f t="shared" si="6"/>
        <v>2772</v>
      </c>
    </row>
    <row r="43" spans="1:6" x14ac:dyDescent="0.2">
      <c r="A43" s="1" t="s">
        <v>59</v>
      </c>
      <c r="B43" s="14" t="s">
        <v>58</v>
      </c>
      <c r="C43" s="25">
        <v>1</v>
      </c>
      <c r="D43" s="16">
        <f t="shared" si="7"/>
        <v>372</v>
      </c>
      <c r="E43" s="20">
        <v>93</v>
      </c>
      <c r="F43" s="18">
        <f t="shared" si="6"/>
        <v>1116</v>
      </c>
    </row>
    <row r="44" spans="1:6" x14ac:dyDescent="0.2">
      <c r="A44" s="1" t="s">
        <v>60</v>
      </c>
      <c r="B44" s="14" t="s">
        <v>58</v>
      </c>
      <c r="C44" s="25">
        <v>2</v>
      </c>
      <c r="D44" s="16">
        <f t="shared" si="7"/>
        <v>720</v>
      </c>
      <c r="E44" s="20">
        <v>90</v>
      </c>
      <c r="F44" s="18">
        <f t="shared" si="6"/>
        <v>2160</v>
      </c>
    </row>
    <row r="45" spans="1:6" x14ac:dyDescent="0.2">
      <c r="A45" s="1" t="s">
        <v>61</v>
      </c>
      <c r="B45" s="14" t="s">
        <v>58</v>
      </c>
      <c r="C45" s="25">
        <v>3</v>
      </c>
      <c r="D45" s="16">
        <f t="shared" si="7"/>
        <v>1044</v>
      </c>
      <c r="E45" s="20">
        <v>87</v>
      </c>
      <c r="F45" s="18">
        <f>SUM(D45*3)</f>
        <v>3132</v>
      </c>
    </row>
    <row r="46" spans="1:6" x14ac:dyDescent="0.2">
      <c r="A46" s="1"/>
      <c r="B46" s="14"/>
      <c r="C46" s="25"/>
      <c r="E46" s="20"/>
      <c r="F46" s="18"/>
    </row>
    <row r="47" spans="1:6" s="3" customFormat="1" x14ac:dyDescent="0.2">
      <c r="A47" s="1"/>
      <c r="B47" s="14"/>
      <c r="C47" s="25"/>
      <c r="D47" s="16"/>
      <c r="E47" s="20"/>
      <c r="F47" s="4"/>
    </row>
    <row r="48" spans="1:6" ht="18" x14ac:dyDescent="0.25">
      <c r="A48" s="43" t="s">
        <v>97</v>
      </c>
      <c r="B48" s="43"/>
      <c r="C48" s="43"/>
      <c r="D48" s="43"/>
      <c r="E48" s="43"/>
      <c r="F48" s="43"/>
    </row>
    <row r="49" spans="1:6" x14ac:dyDescent="0.2">
      <c r="A49" s="9" t="s">
        <v>0</v>
      </c>
      <c r="B49" s="11" t="s">
        <v>1</v>
      </c>
      <c r="C49" s="23" t="s">
        <v>49</v>
      </c>
      <c r="D49" s="15" t="s">
        <v>2</v>
      </c>
      <c r="E49" s="15" t="s">
        <v>3</v>
      </c>
      <c r="F49" s="2" t="s">
        <v>82</v>
      </c>
    </row>
    <row r="50" spans="1:6" x14ac:dyDescent="0.2">
      <c r="A50" s="10" t="s">
        <v>88</v>
      </c>
      <c r="B50" s="12" t="s">
        <v>85</v>
      </c>
      <c r="C50" s="24">
        <v>1</v>
      </c>
      <c r="D50" s="19">
        <f>SUM(E50*C50)*4</f>
        <v>168</v>
      </c>
      <c r="E50" s="16">
        <v>42</v>
      </c>
      <c r="F50" s="16">
        <f>D50*6</f>
        <v>1008</v>
      </c>
    </row>
    <row r="51" spans="1:6" x14ac:dyDescent="0.2">
      <c r="A51" s="10" t="s">
        <v>89</v>
      </c>
      <c r="B51" s="12" t="s">
        <v>85</v>
      </c>
      <c r="C51" s="24">
        <v>2</v>
      </c>
      <c r="D51" s="19">
        <f t="shared" ref="D51:D58" si="8">SUM(E51*C51)*4</f>
        <v>312</v>
      </c>
      <c r="E51" s="16">
        <v>39</v>
      </c>
      <c r="F51" s="16">
        <f t="shared" ref="F51:F58" si="9">D51*6</f>
        <v>1872</v>
      </c>
    </row>
    <row r="52" spans="1:6" x14ac:dyDescent="0.2">
      <c r="A52" s="10" t="s">
        <v>90</v>
      </c>
      <c r="B52" s="12" t="s">
        <v>85</v>
      </c>
      <c r="C52" s="24">
        <v>3</v>
      </c>
      <c r="D52" s="19">
        <f t="shared" si="8"/>
        <v>432</v>
      </c>
      <c r="E52" s="16">
        <v>36</v>
      </c>
      <c r="F52" s="16">
        <f t="shared" si="9"/>
        <v>2592</v>
      </c>
    </row>
    <row r="53" spans="1:6" x14ac:dyDescent="0.2">
      <c r="A53" s="10" t="s">
        <v>91</v>
      </c>
      <c r="B53" s="12" t="s">
        <v>86</v>
      </c>
      <c r="C53" s="24">
        <v>1</v>
      </c>
      <c r="D53" s="19">
        <f t="shared" si="8"/>
        <v>188</v>
      </c>
      <c r="E53" s="16">
        <v>47</v>
      </c>
      <c r="F53" s="16">
        <f t="shared" si="9"/>
        <v>1128</v>
      </c>
    </row>
    <row r="54" spans="1:6" x14ac:dyDescent="0.2">
      <c r="A54" s="10" t="s">
        <v>92</v>
      </c>
      <c r="B54" s="12" t="s">
        <v>86</v>
      </c>
      <c r="C54" s="24">
        <v>2</v>
      </c>
      <c r="D54" s="19">
        <f t="shared" si="8"/>
        <v>352</v>
      </c>
      <c r="E54" s="16">
        <v>44</v>
      </c>
      <c r="F54" s="16">
        <f t="shared" si="9"/>
        <v>2112</v>
      </c>
    </row>
    <row r="55" spans="1:6" x14ac:dyDescent="0.2">
      <c r="A55" s="10" t="s">
        <v>96</v>
      </c>
      <c r="B55" s="12" t="s">
        <v>86</v>
      </c>
      <c r="C55" s="24">
        <v>3</v>
      </c>
      <c r="D55" s="19">
        <f t="shared" si="8"/>
        <v>492</v>
      </c>
      <c r="E55" s="16">
        <v>41</v>
      </c>
      <c r="F55" s="16">
        <f t="shared" si="9"/>
        <v>2952</v>
      </c>
    </row>
    <row r="56" spans="1:6" x14ac:dyDescent="0.2">
      <c r="A56" s="10" t="s">
        <v>93</v>
      </c>
      <c r="B56" s="12" t="s">
        <v>87</v>
      </c>
      <c r="C56" s="24">
        <v>1</v>
      </c>
      <c r="D56" s="19">
        <f t="shared" si="8"/>
        <v>208</v>
      </c>
      <c r="E56" s="16">
        <v>52</v>
      </c>
      <c r="F56" s="16">
        <f t="shared" si="9"/>
        <v>1248</v>
      </c>
    </row>
    <row r="57" spans="1:6" x14ac:dyDescent="0.2">
      <c r="A57" s="10" t="s">
        <v>94</v>
      </c>
      <c r="B57" s="12" t="s">
        <v>87</v>
      </c>
      <c r="C57" s="24">
        <v>2</v>
      </c>
      <c r="D57" s="19">
        <f t="shared" si="8"/>
        <v>392</v>
      </c>
      <c r="E57" s="16">
        <v>49</v>
      </c>
      <c r="F57" s="16">
        <f t="shared" si="9"/>
        <v>2352</v>
      </c>
    </row>
    <row r="58" spans="1:6" x14ac:dyDescent="0.2">
      <c r="A58" s="10" t="s">
        <v>95</v>
      </c>
      <c r="B58" s="12" t="s">
        <v>87</v>
      </c>
      <c r="C58" s="24">
        <v>3</v>
      </c>
      <c r="D58" s="19">
        <f t="shared" si="8"/>
        <v>540</v>
      </c>
      <c r="E58" s="16">
        <v>45</v>
      </c>
      <c r="F58" s="16">
        <f t="shared" si="9"/>
        <v>3240</v>
      </c>
    </row>
    <row r="60" spans="1:6" ht="18" x14ac:dyDescent="0.25">
      <c r="A60" s="43" t="s">
        <v>100</v>
      </c>
      <c r="B60" s="43"/>
      <c r="C60" s="43"/>
      <c r="D60" s="43"/>
      <c r="E60" s="43"/>
      <c r="F60" s="43"/>
    </row>
    <row r="61" spans="1:6" x14ac:dyDescent="0.2">
      <c r="A61" s="9" t="s">
        <v>0</v>
      </c>
      <c r="B61" s="11" t="s">
        <v>1</v>
      </c>
      <c r="C61" s="23" t="s">
        <v>49</v>
      </c>
      <c r="D61" s="15" t="s">
        <v>2</v>
      </c>
      <c r="E61" s="15" t="s">
        <v>3</v>
      </c>
      <c r="F61" s="2" t="s">
        <v>84</v>
      </c>
    </row>
    <row r="62" spans="1:6" x14ac:dyDescent="0.2">
      <c r="A62" s="10" t="s">
        <v>35</v>
      </c>
      <c r="B62" s="12" t="s">
        <v>48</v>
      </c>
      <c r="C62" s="24">
        <v>1</v>
      </c>
      <c r="D62" s="19">
        <f>SUM(E62*C62)*4</f>
        <v>272</v>
      </c>
      <c r="E62" s="16">
        <v>68</v>
      </c>
      <c r="F62" s="16">
        <f>D62*6</f>
        <v>1632</v>
      </c>
    </row>
    <row r="63" spans="1:6" x14ac:dyDescent="0.2">
      <c r="A63" s="10" t="s">
        <v>36</v>
      </c>
      <c r="B63" s="12" t="s">
        <v>48</v>
      </c>
      <c r="C63" s="24">
        <v>2</v>
      </c>
      <c r="D63" s="19">
        <f t="shared" ref="D63:D70" si="10">SUM(E63*C63)*4</f>
        <v>520</v>
      </c>
      <c r="E63" s="16">
        <v>65</v>
      </c>
      <c r="F63" s="16">
        <f t="shared" ref="F63:F70" si="11">D63*6</f>
        <v>3120</v>
      </c>
    </row>
    <row r="64" spans="1:6" x14ac:dyDescent="0.2">
      <c r="A64" s="10" t="s">
        <v>37</v>
      </c>
      <c r="B64" s="12" t="s">
        <v>48</v>
      </c>
      <c r="C64" s="24">
        <v>3</v>
      </c>
      <c r="D64" s="19">
        <f t="shared" si="10"/>
        <v>744</v>
      </c>
      <c r="E64" s="16">
        <v>62</v>
      </c>
      <c r="F64" s="16">
        <f t="shared" si="11"/>
        <v>4464</v>
      </c>
    </row>
    <row r="65" spans="1:6" x14ac:dyDescent="0.2">
      <c r="A65" s="10" t="s">
        <v>38</v>
      </c>
      <c r="B65" s="12" t="s">
        <v>39</v>
      </c>
      <c r="C65" s="24">
        <v>1</v>
      </c>
      <c r="D65" s="19">
        <f t="shared" si="10"/>
        <v>312</v>
      </c>
      <c r="E65" s="16">
        <v>78</v>
      </c>
      <c r="F65" s="16">
        <f t="shared" si="11"/>
        <v>1872</v>
      </c>
    </row>
    <row r="66" spans="1:6" x14ac:dyDescent="0.2">
      <c r="A66" s="10" t="s">
        <v>40</v>
      </c>
      <c r="B66" s="12" t="s">
        <v>39</v>
      </c>
      <c r="C66" s="24">
        <v>2</v>
      </c>
      <c r="D66" s="19">
        <f t="shared" si="10"/>
        <v>600</v>
      </c>
      <c r="E66" s="16">
        <v>75</v>
      </c>
      <c r="F66" s="16">
        <f t="shared" si="11"/>
        <v>3600</v>
      </c>
    </row>
    <row r="67" spans="1:6" x14ac:dyDescent="0.2">
      <c r="A67" s="10" t="s">
        <v>41</v>
      </c>
      <c r="B67" s="12" t="s">
        <v>39</v>
      </c>
      <c r="C67" s="24">
        <v>3</v>
      </c>
      <c r="D67" s="19">
        <f t="shared" si="10"/>
        <v>864</v>
      </c>
      <c r="E67" s="16">
        <v>72</v>
      </c>
      <c r="F67" s="16">
        <f t="shared" si="11"/>
        <v>5184</v>
      </c>
    </row>
    <row r="68" spans="1:6" x14ac:dyDescent="0.2">
      <c r="A68" s="10" t="s">
        <v>63</v>
      </c>
      <c r="B68" s="12" t="s">
        <v>62</v>
      </c>
      <c r="C68" s="24">
        <v>1</v>
      </c>
      <c r="D68" s="19">
        <f t="shared" si="10"/>
        <v>352</v>
      </c>
      <c r="E68" s="16">
        <v>88</v>
      </c>
      <c r="F68" s="16">
        <f t="shared" si="11"/>
        <v>2112</v>
      </c>
    </row>
    <row r="69" spans="1:6" x14ac:dyDescent="0.2">
      <c r="A69" s="10" t="s">
        <v>64</v>
      </c>
      <c r="B69" s="12" t="s">
        <v>62</v>
      </c>
      <c r="C69" s="24">
        <v>2</v>
      </c>
      <c r="D69" s="19">
        <f t="shared" si="10"/>
        <v>680</v>
      </c>
      <c r="E69" s="16">
        <v>85</v>
      </c>
      <c r="F69" s="16">
        <f t="shared" si="11"/>
        <v>4080</v>
      </c>
    </row>
    <row r="70" spans="1:6" x14ac:dyDescent="0.2">
      <c r="A70" s="10" t="s">
        <v>65</v>
      </c>
      <c r="B70" s="12" t="s">
        <v>62</v>
      </c>
      <c r="C70" s="24">
        <v>3</v>
      </c>
      <c r="D70" s="19">
        <f t="shared" si="10"/>
        <v>984</v>
      </c>
      <c r="E70" s="16">
        <v>82</v>
      </c>
      <c r="F70" s="16">
        <f t="shared" si="11"/>
        <v>5904</v>
      </c>
    </row>
    <row r="71" spans="1:6" x14ac:dyDescent="0.2">
      <c r="F71" s="16"/>
    </row>
    <row r="72" spans="1:6" ht="18" x14ac:dyDescent="0.25">
      <c r="A72" s="43" t="s">
        <v>101</v>
      </c>
      <c r="B72" s="43"/>
      <c r="C72" s="43"/>
      <c r="D72" s="43"/>
      <c r="E72" s="43"/>
      <c r="F72" s="43"/>
    </row>
    <row r="73" spans="1:6" x14ac:dyDescent="0.2">
      <c r="A73" s="9" t="s">
        <v>0</v>
      </c>
      <c r="B73" s="11" t="s">
        <v>1</v>
      </c>
      <c r="C73" s="23" t="s">
        <v>49</v>
      </c>
      <c r="D73" s="15" t="s">
        <v>2</v>
      </c>
      <c r="E73" s="15" t="s">
        <v>3</v>
      </c>
      <c r="F73" s="2" t="s">
        <v>82</v>
      </c>
    </row>
    <row r="74" spans="1:6" x14ac:dyDescent="0.2">
      <c r="A74" s="10" t="s">
        <v>105</v>
      </c>
      <c r="B74" s="12" t="s">
        <v>103</v>
      </c>
      <c r="C74" s="24">
        <v>1</v>
      </c>
      <c r="D74" s="19">
        <f>SUM(E74*C74)*4</f>
        <v>152</v>
      </c>
      <c r="E74" s="16">
        <v>38</v>
      </c>
      <c r="F74" s="16">
        <f>D74*12</f>
        <v>1824</v>
      </c>
    </row>
    <row r="75" spans="1:6" x14ac:dyDescent="0.2">
      <c r="A75" s="10" t="s">
        <v>106</v>
      </c>
      <c r="B75" s="12" t="s">
        <v>103</v>
      </c>
      <c r="C75" s="24">
        <v>2</v>
      </c>
      <c r="D75" s="19">
        <f t="shared" ref="D75:D82" si="12">SUM(E75*C75)*4</f>
        <v>280</v>
      </c>
      <c r="E75" s="16">
        <v>35</v>
      </c>
      <c r="F75" s="16">
        <f t="shared" ref="F75:F76" si="13">D75*12</f>
        <v>3360</v>
      </c>
    </row>
    <row r="76" spans="1:6" x14ac:dyDescent="0.2">
      <c r="A76" s="10" t="s">
        <v>107</v>
      </c>
      <c r="B76" s="12" t="s">
        <v>103</v>
      </c>
      <c r="C76" s="24">
        <v>3</v>
      </c>
      <c r="D76" s="19">
        <f t="shared" si="12"/>
        <v>384</v>
      </c>
      <c r="E76" s="16">
        <v>32</v>
      </c>
      <c r="F76" s="16">
        <f t="shared" si="13"/>
        <v>4608</v>
      </c>
    </row>
    <row r="77" spans="1:6" x14ac:dyDescent="0.2">
      <c r="A77" s="1" t="s">
        <v>115</v>
      </c>
      <c r="B77" s="12" t="s">
        <v>111</v>
      </c>
      <c r="C77" s="24">
        <v>1</v>
      </c>
      <c r="D77" s="19">
        <f t="shared" si="12"/>
        <v>172</v>
      </c>
      <c r="E77" s="16">
        <v>43</v>
      </c>
      <c r="F77" s="16">
        <f>D77*12</f>
        <v>2064</v>
      </c>
    </row>
    <row r="78" spans="1:6" x14ac:dyDescent="0.2">
      <c r="A78" s="1" t="s">
        <v>116</v>
      </c>
      <c r="B78" s="12" t="s">
        <v>111</v>
      </c>
      <c r="C78" s="24">
        <v>2</v>
      </c>
      <c r="D78" s="19">
        <f t="shared" si="12"/>
        <v>320</v>
      </c>
      <c r="E78" s="16">
        <v>40</v>
      </c>
      <c r="F78" s="16">
        <f t="shared" ref="F78:F79" si="14">D78*12</f>
        <v>3840</v>
      </c>
    </row>
    <row r="79" spans="1:6" x14ac:dyDescent="0.2">
      <c r="A79" s="1" t="s">
        <v>117</v>
      </c>
      <c r="B79" s="12" t="s">
        <v>111</v>
      </c>
      <c r="C79" s="24">
        <v>3</v>
      </c>
      <c r="D79" s="19">
        <f t="shared" si="12"/>
        <v>444</v>
      </c>
      <c r="E79" s="16">
        <v>37</v>
      </c>
      <c r="F79" s="16">
        <f t="shared" si="14"/>
        <v>5328</v>
      </c>
    </row>
    <row r="80" spans="1:6" x14ac:dyDescent="0.2">
      <c r="A80" s="1" t="s">
        <v>118</v>
      </c>
      <c r="B80" s="12" t="s">
        <v>112</v>
      </c>
      <c r="C80" s="24">
        <v>1</v>
      </c>
      <c r="D80" s="19">
        <f t="shared" si="12"/>
        <v>192</v>
      </c>
      <c r="E80" s="16">
        <v>48</v>
      </c>
      <c r="F80" s="16">
        <f>D80*12</f>
        <v>2304</v>
      </c>
    </row>
    <row r="81" spans="1:6" x14ac:dyDescent="0.2">
      <c r="A81" s="1" t="s">
        <v>119</v>
      </c>
      <c r="B81" s="12" t="s">
        <v>112</v>
      </c>
      <c r="C81" s="24">
        <v>2</v>
      </c>
      <c r="D81" s="19">
        <f t="shared" si="12"/>
        <v>360</v>
      </c>
      <c r="E81" s="16">
        <v>45</v>
      </c>
      <c r="F81" s="16">
        <f t="shared" ref="F81:F82" si="15">D81*12</f>
        <v>4320</v>
      </c>
    </row>
    <row r="82" spans="1:6" x14ac:dyDescent="0.2">
      <c r="A82" s="1" t="s">
        <v>120</v>
      </c>
      <c r="B82" s="12" t="s">
        <v>112</v>
      </c>
      <c r="C82" s="24">
        <v>3</v>
      </c>
      <c r="D82" s="19">
        <f t="shared" si="12"/>
        <v>504</v>
      </c>
      <c r="E82" s="16">
        <v>42</v>
      </c>
      <c r="F82" s="16">
        <f t="shared" si="15"/>
        <v>6048</v>
      </c>
    </row>
    <row r="84" spans="1:6" ht="18" x14ac:dyDescent="0.25">
      <c r="A84" s="43" t="s">
        <v>102</v>
      </c>
      <c r="B84" s="43"/>
      <c r="C84" s="43"/>
      <c r="D84" s="43"/>
      <c r="E84" s="43"/>
      <c r="F84" s="43"/>
    </row>
    <row r="85" spans="1:6" x14ac:dyDescent="0.2">
      <c r="A85" s="9" t="s">
        <v>0</v>
      </c>
      <c r="B85" s="11" t="s">
        <v>1</v>
      </c>
      <c r="C85" s="23" t="s">
        <v>49</v>
      </c>
      <c r="D85" s="15" t="s">
        <v>2</v>
      </c>
      <c r="E85" s="15" t="s">
        <v>3</v>
      </c>
      <c r="F85" s="2" t="s">
        <v>84</v>
      </c>
    </row>
    <row r="86" spans="1:6" x14ac:dyDescent="0.2">
      <c r="A86" s="10" t="s">
        <v>108</v>
      </c>
      <c r="B86" s="12" t="s">
        <v>104</v>
      </c>
      <c r="C86" s="24">
        <v>1</v>
      </c>
      <c r="D86" s="19">
        <f>SUM(E86*C86)*4</f>
        <v>256</v>
      </c>
      <c r="E86" s="16">
        <v>64</v>
      </c>
      <c r="F86" s="16">
        <f>D86*12</f>
        <v>3072</v>
      </c>
    </row>
    <row r="87" spans="1:6" x14ac:dyDescent="0.2">
      <c r="A87" s="10" t="s">
        <v>109</v>
      </c>
      <c r="B87" s="12" t="s">
        <v>104</v>
      </c>
      <c r="C87" s="24">
        <v>2</v>
      </c>
      <c r="D87" s="19">
        <f t="shared" ref="D87:D94" si="16">SUM(E87*C87)*4</f>
        <v>488</v>
      </c>
      <c r="E87" s="16">
        <v>61</v>
      </c>
      <c r="F87" s="16">
        <f t="shared" ref="F87:F88" si="17">D87*12</f>
        <v>5856</v>
      </c>
    </row>
    <row r="88" spans="1:6" x14ac:dyDescent="0.2">
      <c r="A88" s="10" t="s">
        <v>110</v>
      </c>
      <c r="B88" s="12" t="s">
        <v>104</v>
      </c>
      <c r="C88" s="24">
        <v>3</v>
      </c>
      <c r="D88" s="19">
        <f t="shared" si="16"/>
        <v>696</v>
      </c>
      <c r="E88" s="16">
        <v>58</v>
      </c>
      <c r="F88" s="16">
        <f t="shared" si="17"/>
        <v>8352</v>
      </c>
    </row>
    <row r="89" spans="1:6" x14ac:dyDescent="0.2">
      <c r="A89" s="1" t="s">
        <v>121</v>
      </c>
      <c r="B89" s="12" t="s">
        <v>113</v>
      </c>
      <c r="C89" s="24">
        <v>1</v>
      </c>
      <c r="D89" s="19">
        <f t="shared" si="16"/>
        <v>296</v>
      </c>
      <c r="E89" s="16">
        <v>74</v>
      </c>
      <c r="F89" s="16">
        <f>D89*12</f>
        <v>3552</v>
      </c>
    </row>
    <row r="90" spans="1:6" x14ac:dyDescent="0.2">
      <c r="A90" s="1" t="s">
        <v>122</v>
      </c>
      <c r="B90" s="12" t="s">
        <v>113</v>
      </c>
      <c r="C90" s="24">
        <v>2</v>
      </c>
      <c r="D90" s="19">
        <f t="shared" si="16"/>
        <v>568</v>
      </c>
      <c r="E90" s="16">
        <v>71</v>
      </c>
      <c r="F90" s="16">
        <f t="shared" ref="F90:F91" si="18">D90*12</f>
        <v>6816</v>
      </c>
    </row>
    <row r="91" spans="1:6" x14ac:dyDescent="0.2">
      <c r="A91" s="1" t="s">
        <v>123</v>
      </c>
      <c r="B91" s="12" t="s">
        <v>113</v>
      </c>
      <c r="C91" s="24">
        <v>3</v>
      </c>
      <c r="D91" s="19">
        <f t="shared" si="16"/>
        <v>816</v>
      </c>
      <c r="E91" s="16">
        <v>68</v>
      </c>
      <c r="F91" s="16">
        <f t="shared" si="18"/>
        <v>9792</v>
      </c>
    </row>
    <row r="92" spans="1:6" x14ac:dyDescent="0.2">
      <c r="A92" s="1" t="s">
        <v>124</v>
      </c>
      <c r="B92" s="12" t="s">
        <v>114</v>
      </c>
      <c r="C92" s="24">
        <v>1</v>
      </c>
      <c r="D92" s="19">
        <f t="shared" si="16"/>
        <v>336</v>
      </c>
      <c r="E92" s="16">
        <v>84</v>
      </c>
      <c r="F92" s="16">
        <f>D92*12</f>
        <v>4032</v>
      </c>
    </row>
    <row r="93" spans="1:6" x14ac:dyDescent="0.2">
      <c r="A93" s="1" t="s">
        <v>125</v>
      </c>
      <c r="B93" s="12" t="s">
        <v>114</v>
      </c>
      <c r="C93" s="24">
        <v>2</v>
      </c>
      <c r="D93" s="19">
        <f t="shared" si="16"/>
        <v>648</v>
      </c>
      <c r="E93" s="16">
        <v>81</v>
      </c>
      <c r="F93" s="16">
        <f t="shared" ref="F93:F94" si="19">D93*12</f>
        <v>7776</v>
      </c>
    </row>
    <row r="94" spans="1:6" x14ac:dyDescent="0.2">
      <c r="A94" s="1" t="s">
        <v>126</v>
      </c>
      <c r="B94" s="12" t="s">
        <v>114</v>
      </c>
      <c r="C94" s="24">
        <v>3</v>
      </c>
      <c r="D94" s="19">
        <f t="shared" si="16"/>
        <v>936</v>
      </c>
      <c r="E94" s="16">
        <v>78</v>
      </c>
      <c r="F94" s="16">
        <f t="shared" si="19"/>
        <v>11232</v>
      </c>
    </row>
    <row r="95" spans="1:6" x14ac:dyDescent="0.2">
      <c r="F95" s="16"/>
    </row>
    <row r="96" spans="1:6" ht="18" x14ac:dyDescent="0.25">
      <c r="A96" s="43" t="s">
        <v>83</v>
      </c>
      <c r="B96" s="43"/>
      <c r="C96" s="43"/>
      <c r="D96" s="43"/>
      <c r="E96" s="43"/>
      <c r="F96" s="43"/>
    </row>
    <row r="97" spans="1:6" ht="13.5" thickBot="1" x14ac:dyDescent="0.25">
      <c r="A97" s="9" t="s">
        <v>0</v>
      </c>
      <c r="B97" s="11" t="s">
        <v>1</v>
      </c>
      <c r="C97" s="23" t="s">
        <v>49</v>
      </c>
      <c r="D97" s="15" t="s">
        <v>2</v>
      </c>
      <c r="E97" s="15" t="s">
        <v>3</v>
      </c>
      <c r="F97" s="2" t="s">
        <v>82</v>
      </c>
    </row>
    <row r="98" spans="1:6" s="6" customFormat="1" ht="13.5" thickBot="1" x14ac:dyDescent="0.25">
      <c r="A98" s="26" t="s">
        <v>22</v>
      </c>
      <c r="B98" s="27" t="s">
        <v>23</v>
      </c>
      <c r="C98" s="28" t="s">
        <v>24</v>
      </c>
      <c r="D98" s="29">
        <v>69</v>
      </c>
      <c r="E98" s="30">
        <v>0</v>
      </c>
      <c r="F98" s="18">
        <f>SUM(D98*3)</f>
        <v>207</v>
      </c>
    </row>
  </sheetData>
  <mergeCells count="8">
    <mergeCell ref="A96:F96"/>
    <mergeCell ref="A72:F72"/>
    <mergeCell ref="A84:F84"/>
    <mergeCell ref="A1:F1"/>
    <mergeCell ref="A19:F19"/>
    <mergeCell ref="A35:F35"/>
    <mergeCell ref="A48:F48"/>
    <mergeCell ref="A60:F60"/>
  </mergeCells>
  <phoneticPr fontId="2" type="noConversion"/>
  <printOptions horizontalCentered="1"/>
  <pageMargins left="0.5" right="0.5" top="0.5" bottom="0.5" header="0" footer="0"/>
  <pageSetup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workbookViewId="0">
      <selection sqref="A1:F1"/>
    </sheetView>
  </sheetViews>
  <sheetFormatPr defaultRowHeight="12.75" x14ac:dyDescent="0.2"/>
  <cols>
    <col min="1" max="1" width="11.140625" style="9" bestFit="1" customWidth="1"/>
    <col min="2" max="2" width="38.140625" style="12" bestFit="1" customWidth="1"/>
    <col min="3" max="3" width="15.5703125" style="24" customWidth="1"/>
    <col min="4" max="4" width="18.28515625" style="16" bestFit="1" customWidth="1"/>
    <col min="5" max="5" width="19.7109375" style="16" bestFit="1" customWidth="1"/>
    <col min="6" max="6" width="14.5703125" style="4" bestFit="1" customWidth="1"/>
    <col min="7" max="16384" width="9.140625" style="5"/>
  </cols>
  <sheetData>
    <row r="1" spans="1:6" ht="18" x14ac:dyDescent="0.25">
      <c r="A1" s="44" t="s">
        <v>42</v>
      </c>
      <c r="B1" s="44"/>
      <c r="C1" s="44"/>
      <c r="D1" s="44"/>
      <c r="E1" s="44"/>
      <c r="F1" s="44"/>
    </row>
    <row r="2" spans="1:6" s="3" customFormat="1" x14ac:dyDescent="0.2">
      <c r="A2" s="9" t="s">
        <v>0</v>
      </c>
      <c r="B2" s="11" t="s">
        <v>1</v>
      </c>
      <c r="C2" s="23" t="s">
        <v>49</v>
      </c>
      <c r="D2" s="15" t="s">
        <v>2</v>
      </c>
      <c r="E2" s="15" t="s">
        <v>3</v>
      </c>
      <c r="F2" s="2" t="s">
        <v>4</v>
      </c>
    </row>
    <row r="3" spans="1:6" s="3" customFormat="1" x14ac:dyDescent="0.2">
      <c r="A3" s="10" t="s">
        <v>5</v>
      </c>
      <c r="B3" s="12" t="s">
        <v>43</v>
      </c>
      <c r="C3" s="24" t="s">
        <v>6</v>
      </c>
      <c r="D3" s="17">
        <f>E3*6</f>
        <v>450</v>
      </c>
      <c r="E3" s="17">
        <v>75</v>
      </c>
      <c r="F3" s="4" t="s">
        <v>7</v>
      </c>
    </row>
    <row r="4" spans="1:6" s="7" customFormat="1" x14ac:dyDescent="0.2">
      <c r="A4" s="8" t="s">
        <v>10</v>
      </c>
      <c r="B4" s="13" t="s">
        <v>44</v>
      </c>
      <c r="C4" s="24" t="s">
        <v>6</v>
      </c>
      <c r="D4" s="17">
        <f>E4*12</f>
        <v>840</v>
      </c>
      <c r="E4" s="18">
        <v>70</v>
      </c>
      <c r="F4" s="21" t="s">
        <v>11</v>
      </c>
    </row>
    <row r="5" spans="1:6" x14ac:dyDescent="0.2">
      <c r="A5" s="10" t="s">
        <v>14</v>
      </c>
      <c r="B5" s="12" t="s">
        <v>45</v>
      </c>
      <c r="C5" s="24" t="s">
        <v>6</v>
      </c>
      <c r="D5" s="17">
        <f>E5*24</f>
        <v>1560</v>
      </c>
      <c r="E5" s="19">
        <v>65</v>
      </c>
      <c r="F5" s="6" t="s">
        <v>15</v>
      </c>
    </row>
    <row r="6" spans="1:6" x14ac:dyDescent="0.2">
      <c r="A6" s="10" t="s">
        <v>18</v>
      </c>
      <c r="B6" s="12" t="s">
        <v>46</v>
      </c>
      <c r="C6" s="24" t="s">
        <v>6</v>
      </c>
      <c r="D6" s="17">
        <f>E6*36</f>
        <v>2232</v>
      </c>
      <c r="E6" s="19">
        <v>62</v>
      </c>
      <c r="F6" s="22" t="s">
        <v>19</v>
      </c>
    </row>
    <row r="7" spans="1:6" x14ac:dyDescent="0.2">
      <c r="A7" s="10"/>
      <c r="D7" s="19"/>
      <c r="E7" s="19"/>
      <c r="F7" s="22"/>
    </row>
    <row r="8" spans="1:6" x14ac:dyDescent="0.2">
      <c r="A8" s="10" t="s">
        <v>69</v>
      </c>
      <c r="B8" s="12" t="s">
        <v>70</v>
      </c>
      <c r="C8" s="24" t="s">
        <v>72</v>
      </c>
      <c r="D8" s="19" t="s">
        <v>72</v>
      </c>
      <c r="E8" s="16">
        <v>35</v>
      </c>
      <c r="F8" s="6" t="s">
        <v>71</v>
      </c>
    </row>
    <row r="9" spans="1:6" x14ac:dyDescent="0.2">
      <c r="A9" s="10"/>
      <c r="D9" s="19"/>
      <c r="F9" s="6"/>
    </row>
    <row r="10" spans="1:6" x14ac:dyDescent="0.2">
      <c r="A10" s="10"/>
      <c r="D10" s="19"/>
      <c r="F10" s="6"/>
    </row>
    <row r="11" spans="1:6" ht="18" x14ac:dyDescent="0.25">
      <c r="A11" s="44" t="s">
        <v>98</v>
      </c>
      <c r="B11" s="44"/>
      <c r="C11" s="44"/>
      <c r="D11" s="44"/>
      <c r="E11" s="44"/>
      <c r="F11" s="44"/>
    </row>
    <row r="12" spans="1:6" s="3" customFormat="1" ht="13.5" thickBot="1" x14ac:dyDescent="0.25">
      <c r="A12" s="9" t="s">
        <v>0</v>
      </c>
      <c r="B12" s="11" t="s">
        <v>1</v>
      </c>
      <c r="C12" s="23" t="s">
        <v>49</v>
      </c>
      <c r="D12" s="15" t="s">
        <v>2</v>
      </c>
      <c r="E12" s="15" t="s">
        <v>3</v>
      </c>
      <c r="F12" s="2"/>
    </row>
    <row r="13" spans="1:6" x14ac:dyDescent="0.2">
      <c r="A13" s="31" t="s">
        <v>25</v>
      </c>
      <c r="B13" s="32" t="s">
        <v>26</v>
      </c>
      <c r="C13" s="33">
        <v>1</v>
      </c>
      <c r="D13" s="34">
        <v>112</v>
      </c>
      <c r="E13" s="35">
        <v>28</v>
      </c>
      <c r="F13" s="18"/>
    </row>
    <row r="14" spans="1:6" ht="13.5" thickBot="1" x14ac:dyDescent="0.25">
      <c r="A14" s="36" t="s">
        <v>27</v>
      </c>
      <c r="B14" s="37" t="s">
        <v>26</v>
      </c>
      <c r="C14" s="38">
        <v>2</v>
      </c>
      <c r="D14" s="39">
        <v>184</v>
      </c>
      <c r="E14" s="40">
        <v>23</v>
      </c>
      <c r="F14" s="18"/>
    </row>
    <row r="15" spans="1:6" s="42" customFormat="1" x14ac:dyDescent="0.2">
      <c r="A15" s="8"/>
      <c r="B15" s="14"/>
      <c r="C15" s="25"/>
      <c r="D15" s="20"/>
      <c r="E15" s="41"/>
      <c r="F15" s="18"/>
    </row>
    <row r="16" spans="1:6" x14ac:dyDescent="0.2">
      <c r="A16" s="1" t="s">
        <v>73</v>
      </c>
      <c r="B16" s="14" t="s">
        <v>66</v>
      </c>
      <c r="C16" s="25">
        <v>1</v>
      </c>
      <c r="D16" s="16">
        <f>SUM(E16*C16)*4</f>
        <v>188</v>
      </c>
      <c r="E16" s="20">
        <v>47</v>
      </c>
      <c r="F16" s="18"/>
    </row>
    <row r="17" spans="1:6" x14ac:dyDescent="0.2">
      <c r="A17" s="1" t="s">
        <v>74</v>
      </c>
      <c r="B17" s="14" t="s">
        <v>66</v>
      </c>
      <c r="C17" s="25">
        <v>2</v>
      </c>
      <c r="D17" s="16">
        <f t="shared" ref="D17:D18" si="0">SUM(E17*C17)*4</f>
        <v>352</v>
      </c>
      <c r="E17" s="20">
        <v>44</v>
      </c>
      <c r="F17" s="18"/>
    </row>
    <row r="18" spans="1:6" x14ac:dyDescent="0.2">
      <c r="A18" s="1" t="s">
        <v>75</v>
      </c>
      <c r="B18" s="14" t="s">
        <v>66</v>
      </c>
      <c r="C18" s="25">
        <v>3</v>
      </c>
      <c r="D18" s="16">
        <f t="shared" si="0"/>
        <v>492</v>
      </c>
      <c r="E18" s="20">
        <v>41</v>
      </c>
      <c r="F18" s="18"/>
    </row>
    <row r="19" spans="1:6" x14ac:dyDescent="0.2">
      <c r="A19" s="1"/>
      <c r="B19" s="14"/>
      <c r="C19" s="25"/>
      <c r="E19" s="20"/>
      <c r="F19" s="18"/>
    </row>
    <row r="20" spans="1:6" x14ac:dyDescent="0.2">
      <c r="A20" s="1"/>
      <c r="B20" s="14"/>
      <c r="C20" s="25"/>
      <c r="E20" s="20"/>
      <c r="F20" s="18"/>
    </row>
    <row r="21" spans="1:6" ht="18" x14ac:dyDescent="0.25">
      <c r="A21" s="44" t="s">
        <v>99</v>
      </c>
      <c r="B21" s="44"/>
      <c r="C21" s="44"/>
      <c r="D21" s="44"/>
      <c r="E21" s="44"/>
      <c r="F21" s="44"/>
    </row>
    <row r="22" spans="1:6" x14ac:dyDescent="0.2">
      <c r="A22" s="9" t="s">
        <v>0</v>
      </c>
      <c r="B22" s="11" t="s">
        <v>1</v>
      </c>
      <c r="C22" s="23" t="s">
        <v>49</v>
      </c>
      <c r="D22" s="15" t="s">
        <v>2</v>
      </c>
      <c r="E22" s="15" t="s">
        <v>3</v>
      </c>
      <c r="F22" s="2"/>
    </row>
    <row r="23" spans="1:6" x14ac:dyDescent="0.2">
      <c r="A23" s="1" t="s">
        <v>28</v>
      </c>
      <c r="B23" s="14" t="s">
        <v>47</v>
      </c>
      <c r="C23" s="25">
        <v>1</v>
      </c>
      <c r="D23" s="16">
        <f>SUM(E23*C23)*4</f>
        <v>292</v>
      </c>
      <c r="E23" s="20">
        <v>73</v>
      </c>
      <c r="F23" s="18"/>
    </row>
    <row r="24" spans="1:6" x14ac:dyDescent="0.2">
      <c r="A24" s="1" t="s">
        <v>29</v>
      </c>
      <c r="B24" s="14" t="s">
        <v>47</v>
      </c>
      <c r="C24" s="25">
        <v>2</v>
      </c>
      <c r="D24" s="16">
        <f t="shared" ref="D24:D25" si="1">SUM(E24*C24)*4</f>
        <v>560</v>
      </c>
      <c r="E24" s="20">
        <v>70</v>
      </c>
      <c r="F24" s="18"/>
    </row>
    <row r="25" spans="1:6" x14ac:dyDescent="0.2">
      <c r="A25" s="1" t="s">
        <v>30</v>
      </c>
      <c r="B25" s="14" t="s">
        <v>47</v>
      </c>
      <c r="C25" s="25">
        <v>3</v>
      </c>
      <c r="D25" s="16">
        <f t="shared" si="1"/>
        <v>804</v>
      </c>
      <c r="E25" s="20">
        <v>67</v>
      </c>
      <c r="F25" s="18"/>
    </row>
    <row r="26" spans="1:6" x14ac:dyDescent="0.2">
      <c r="A26" s="1"/>
      <c r="B26" s="14"/>
      <c r="C26" s="25"/>
      <c r="E26" s="20"/>
      <c r="F26" s="18"/>
    </row>
    <row r="27" spans="1:6" s="3" customFormat="1" x14ac:dyDescent="0.2">
      <c r="A27" s="1"/>
      <c r="B27" s="14"/>
      <c r="C27" s="25"/>
      <c r="D27" s="16"/>
      <c r="E27" s="20"/>
      <c r="F27" s="4"/>
    </row>
    <row r="28" spans="1:6" ht="18" x14ac:dyDescent="0.25">
      <c r="A28" s="43" t="s">
        <v>97</v>
      </c>
      <c r="B28" s="43"/>
      <c r="C28" s="43"/>
      <c r="D28" s="43"/>
      <c r="E28" s="43"/>
      <c r="F28" s="43"/>
    </row>
    <row r="29" spans="1:6" x14ac:dyDescent="0.2">
      <c r="A29" s="9" t="s">
        <v>0</v>
      </c>
      <c r="B29" s="11" t="s">
        <v>1</v>
      </c>
      <c r="C29" s="23" t="s">
        <v>49</v>
      </c>
      <c r="D29" s="15" t="s">
        <v>2</v>
      </c>
      <c r="E29" s="15" t="s">
        <v>3</v>
      </c>
      <c r="F29" s="2"/>
    </row>
    <row r="30" spans="1:6" x14ac:dyDescent="0.2">
      <c r="A30" s="10" t="s">
        <v>88</v>
      </c>
      <c r="B30" s="12" t="s">
        <v>85</v>
      </c>
      <c r="C30" s="24">
        <v>1</v>
      </c>
      <c r="D30" s="19">
        <f>SUM(E30*C30)*4</f>
        <v>168</v>
      </c>
      <c r="E30" s="16">
        <v>42</v>
      </c>
      <c r="F30" s="16"/>
    </row>
    <row r="31" spans="1:6" x14ac:dyDescent="0.2">
      <c r="A31" s="10" t="s">
        <v>89</v>
      </c>
      <c r="B31" s="12" t="s">
        <v>85</v>
      </c>
      <c r="C31" s="24">
        <v>2</v>
      </c>
      <c r="D31" s="19">
        <f t="shared" ref="D31:D32" si="2">SUM(E31*C31)*4</f>
        <v>312</v>
      </c>
      <c r="E31" s="16">
        <v>39</v>
      </c>
      <c r="F31" s="16"/>
    </row>
    <row r="32" spans="1:6" x14ac:dyDescent="0.2">
      <c r="A32" s="10" t="s">
        <v>90</v>
      </c>
      <c r="B32" s="12" t="s">
        <v>85</v>
      </c>
      <c r="C32" s="24">
        <v>3</v>
      </c>
      <c r="D32" s="19">
        <f t="shared" si="2"/>
        <v>432</v>
      </c>
      <c r="E32" s="16">
        <v>36</v>
      </c>
      <c r="F32" s="16"/>
    </row>
    <row r="34" spans="1:6" ht="18" x14ac:dyDescent="0.25">
      <c r="A34" s="43" t="s">
        <v>100</v>
      </c>
      <c r="B34" s="43"/>
      <c r="C34" s="43"/>
      <c r="D34" s="43"/>
      <c r="E34" s="43"/>
      <c r="F34" s="43"/>
    </row>
    <row r="35" spans="1:6" x14ac:dyDescent="0.2">
      <c r="A35" s="9" t="s">
        <v>0</v>
      </c>
      <c r="B35" s="11" t="s">
        <v>1</v>
      </c>
      <c r="C35" s="23" t="s">
        <v>49</v>
      </c>
      <c r="D35" s="15" t="s">
        <v>2</v>
      </c>
      <c r="E35" s="15" t="s">
        <v>3</v>
      </c>
      <c r="F35" s="2"/>
    </row>
    <row r="36" spans="1:6" x14ac:dyDescent="0.2">
      <c r="A36" s="10" t="s">
        <v>35</v>
      </c>
      <c r="B36" s="12" t="s">
        <v>48</v>
      </c>
      <c r="C36" s="24">
        <v>1</v>
      </c>
      <c r="D36" s="19">
        <f>SUM(E36*C36)*4</f>
        <v>272</v>
      </c>
      <c r="E36" s="16">
        <v>68</v>
      </c>
      <c r="F36" s="16"/>
    </row>
    <row r="37" spans="1:6" x14ac:dyDescent="0.2">
      <c r="A37" s="10" t="s">
        <v>36</v>
      </c>
      <c r="B37" s="12" t="s">
        <v>48</v>
      </c>
      <c r="C37" s="24">
        <v>2</v>
      </c>
      <c r="D37" s="19">
        <f t="shared" ref="D37:D38" si="3">SUM(E37*C37)*4</f>
        <v>520</v>
      </c>
      <c r="E37" s="16">
        <v>65</v>
      </c>
      <c r="F37" s="16"/>
    </row>
    <row r="38" spans="1:6" x14ac:dyDescent="0.2">
      <c r="A38" s="10" t="s">
        <v>37</v>
      </c>
      <c r="B38" s="12" t="s">
        <v>48</v>
      </c>
      <c r="C38" s="24">
        <v>3</v>
      </c>
      <c r="D38" s="19">
        <f t="shared" si="3"/>
        <v>744</v>
      </c>
      <c r="E38" s="16">
        <v>62</v>
      </c>
      <c r="F38" s="16"/>
    </row>
    <row r="39" spans="1:6" x14ac:dyDescent="0.2">
      <c r="F39" s="16"/>
    </row>
    <row r="40" spans="1:6" ht="18" x14ac:dyDescent="0.25">
      <c r="A40" s="43" t="s">
        <v>101</v>
      </c>
      <c r="B40" s="43"/>
      <c r="C40" s="43"/>
      <c r="D40" s="43"/>
      <c r="E40" s="43"/>
      <c r="F40" s="43"/>
    </row>
    <row r="41" spans="1:6" x14ac:dyDescent="0.2">
      <c r="A41" s="9" t="s">
        <v>0</v>
      </c>
      <c r="B41" s="11" t="s">
        <v>1</v>
      </c>
      <c r="C41" s="23" t="s">
        <v>49</v>
      </c>
      <c r="D41" s="15" t="s">
        <v>2</v>
      </c>
      <c r="E41" s="15" t="s">
        <v>3</v>
      </c>
      <c r="F41" s="2"/>
    </row>
    <row r="42" spans="1:6" x14ac:dyDescent="0.2">
      <c r="A42" s="10" t="s">
        <v>105</v>
      </c>
      <c r="B42" s="12" t="s">
        <v>103</v>
      </c>
      <c r="C42" s="24">
        <v>1</v>
      </c>
      <c r="D42" s="19">
        <f>SUM(E42*C42)*4</f>
        <v>152</v>
      </c>
      <c r="E42" s="16">
        <v>38</v>
      </c>
      <c r="F42" s="16"/>
    </row>
    <row r="43" spans="1:6" x14ac:dyDescent="0.2">
      <c r="A43" s="10" t="s">
        <v>106</v>
      </c>
      <c r="B43" s="12" t="s">
        <v>103</v>
      </c>
      <c r="C43" s="24">
        <v>2</v>
      </c>
      <c r="D43" s="19">
        <f t="shared" ref="D43:D44" si="4">SUM(E43*C43)*4</f>
        <v>280</v>
      </c>
      <c r="E43" s="16">
        <v>35</v>
      </c>
      <c r="F43" s="16"/>
    </row>
    <row r="44" spans="1:6" x14ac:dyDescent="0.2">
      <c r="A44" s="10" t="s">
        <v>107</v>
      </c>
      <c r="B44" s="12" t="s">
        <v>103</v>
      </c>
      <c r="C44" s="24">
        <v>3</v>
      </c>
      <c r="D44" s="19">
        <f t="shared" si="4"/>
        <v>384</v>
      </c>
      <c r="E44" s="16">
        <v>32</v>
      </c>
      <c r="F44" s="16"/>
    </row>
    <row r="46" spans="1:6" ht="18" x14ac:dyDescent="0.25">
      <c r="A46" s="43" t="s">
        <v>102</v>
      </c>
      <c r="B46" s="43"/>
      <c r="C46" s="43"/>
      <c r="D46" s="43"/>
      <c r="E46" s="43"/>
      <c r="F46" s="43"/>
    </row>
    <row r="47" spans="1:6" x14ac:dyDescent="0.2">
      <c r="A47" s="9" t="s">
        <v>0</v>
      </c>
      <c r="B47" s="11" t="s">
        <v>1</v>
      </c>
      <c r="C47" s="23" t="s">
        <v>49</v>
      </c>
      <c r="D47" s="15" t="s">
        <v>2</v>
      </c>
      <c r="E47" s="15" t="s">
        <v>3</v>
      </c>
      <c r="F47" s="2"/>
    </row>
    <row r="48" spans="1:6" x14ac:dyDescent="0.2">
      <c r="A48" s="10" t="s">
        <v>108</v>
      </c>
      <c r="B48" s="12" t="s">
        <v>104</v>
      </c>
      <c r="C48" s="24">
        <v>1</v>
      </c>
      <c r="D48" s="19">
        <f>SUM(E48*C48)*4</f>
        <v>256</v>
      </c>
      <c r="E48" s="16">
        <v>64</v>
      </c>
      <c r="F48" s="16"/>
    </row>
    <row r="49" spans="1:6" x14ac:dyDescent="0.2">
      <c r="A49" s="10" t="s">
        <v>109</v>
      </c>
      <c r="B49" s="12" t="s">
        <v>104</v>
      </c>
      <c r="C49" s="24">
        <v>2</v>
      </c>
      <c r="D49" s="19">
        <f t="shared" ref="D49:D50" si="5">SUM(E49*C49)*4</f>
        <v>488</v>
      </c>
      <c r="E49" s="16">
        <v>61</v>
      </c>
      <c r="F49" s="16"/>
    </row>
    <row r="50" spans="1:6" x14ac:dyDescent="0.2">
      <c r="A50" s="10" t="s">
        <v>110</v>
      </c>
      <c r="B50" s="12" t="s">
        <v>104</v>
      </c>
      <c r="C50" s="24">
        <v>3</v>
      </c>
      <c r="D50" s="19">
        <f t="shared" si="5"/>
        <v>696</v>
      </c>
      <c r="E50" s="16">
        <v>58</v>
      </c>
      <c r="F50" s="16"/>
    </row>
    <row r="51" spans="1:6" x14ac:dyDescent="0.2">
      <c r="F51" s="16"/>
    </row>
    <row r="52" spans="1:6" ht="18" x14ac:dyDescent="0.25">
      <c r="A52" s="43" t="s">
        <v>83</v>
      </c>
      <c r="B52" s="43"/>
      <c r="C52" s="43"/>
      <c r="D52" s="43"/>
      <c r="E52" s="43"/>
      <c r="F52" s="43"/>
    </row>
    <row r="53" spans="1:6" ht="13.5" thickBot="1" x14ac:dyDescent="0.25">
      <c r="A53" s="9" t="s">
        <v>0</v>
      </c>
      <c r="B53" s="11" t="s">
        <v>1</v>
      </c>
      <c r="C53" s="23" t="s">
        <v>49</v>
      </c>
      <c r="D53" s="15" t="s">
        <v>2</v>
      </c>
      <c r="E53" s="15" t="s">
        <v>3</v>
      </c>
      <c r="F53" s="2"/>
    </row>
    <row r="54" spans="1:6" s="6" customFormat="1" ht="13.5" thickBot="1" x14ac:dyDescent="0.25">
      <c r="A54" s="26" t="s">
        <v>22</v>
      </c>
      <c r="B54" s="27" t="s">
        <v>23</v>
      </c>
      <c r="C54" s="28" t="s">
        <v>24</v>
      </c>
      <c r="D54" s="29">
        <v>69</v>
      </c>
      <c r="E54" s="30">
        <v>0</v>
      </c>
      <c r="F54" s="18"/>
    </row>
  </sheetData>
  <mergeCells count="8">
    <mergeCell ref="A34:F34"/>
    <mergeCell ref="A40:F40"/>
    <mergeCell ref="A46:F46"/>
    <mergeCell ref="A52:F52"/>
    <mergeCell ref="A1:F1"/>
    <mergeCell ref="A11:F11"/>
    <mergeCell ref="A21:F21"/>
    <mergeCell ref="A28:F28"/>
  </mergeCells>
  <pageMargins left="0.25" right="0.25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Price Sheet </vt:lpstr>
      <vt:lpstr>Advanced Packages Only</vt:lpstr>
    </vt:vector>
  </TitlesOfParts>
  <Company>The Alaska Club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Club User</dc:creator>
  <cp:lastModifiedBy>Kate Thomas</cp:lastModifiedBy>
  <cp:revision/>
  <cp:lastPrinted>2019-12-13T21:00:39Z</cp:lastPrinted>
  <dcterms:created xsi:type="dcterms:W3CDTF">2010-09-09T18:02:07Z</dcterms:created>
  <dcterms:modified xsi:type="dcterms:W3CDTF">2019-12-23T21:47:05Z</dcterms:modified>
</cp:coreProperties>
</file>